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источники" sheetId="2" r:id="rId2"/>
  </sheets>
  <definedNames>
    <definedName name="_xlnm.Print_Area" localSheetId="0">'доходы'!$A$1:$F$65</definedName>
  </definedNames>
  <calcPr fullCalcOnLoad="1"/>
</workbook>
</file>

<file path=xl/sharedStrings.xml><?xml version="1.0" encoding="utf-8"?>
<sst xmlns="http://schemas.openxmlformats.org/spreadsheetml/2006/main" count="173" uniqueCount="156">
  <si>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</si>
  <si>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</si>
  <si>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</si>
  <si>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</si>
  <si>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Доходы бюджета - ИТОГО</t>
  </si>
  <si>
    <t>х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</si>
  <si>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</si>
  <si>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</si>
  <si>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</si>
  <si>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</si>
  <si>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</si>
  <si>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</si>
  <si>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</si>
  <si>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</si>
  <si>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</si>
  <si>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</si>
  <si>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</si>
  <si>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</si>
  <si>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</si>
  <si>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</si>
  <si>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</si>
  <si>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</si>
  <si>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</si>
  <si>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</si>
  <si>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Земельный налог</t>
  </si>
  <si>
    <t xml:space="preserve"> 000 1060600000 0000 110</t>
  </si>
  <si>
    <t xml:space="preserve"> ГОСУДАРСТВЕННАЯ ПОШЛИНА</t>
  </si>
  <si>
    <t xml:space="preserve"> 000 1080000000 0000 000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</si>
  <si>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</si>
  <si>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</si>
  <si>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</si>
  <si>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</si>
  <si>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</si>
  <si>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</si>
  <si>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</si>
  <si>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</si>
  <si>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</si>
  <si>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</si>
  <si>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</si>
  <si>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</si>
  <si>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</si>
  <si>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</si>
  <si>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</si>
  <si>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</si>
  <si>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</si>
  <si>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</si>
  <si>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оказания платных услуг (работ)</t>
  </si>
  <si>
    <t xml:space="preserve"> 000 1130100000 0000 130</t>
  </si>
  <si>
    <t xml:space="preserve"> Прочие доходы от оказания платных услуг (работ)</t>
  </si>
  <si>
    <t xml:space="preserve"> 000 1130199000 0000 130</t>
  </si>
  <si>
    <t xml:space="preserve"> Прочие доходы от оказания платных услуг (работ) получателями средств бюджетов поселений</t>
  </si>
  <si>
    <t xml:space="preserve"> 000 1130199510 0000 130</t>
  </si>
  <si>
    <t xml:space="preserve"> 000 1170100000 0000 180</t>
  </si>
  <si>
    <t xml:space="preserve"> 000 1170105010 0000 180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</si>
  <si>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</si>
  <si>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</si>
  <si>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</si>
  <si>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</si>
  <si>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</si>
  <si>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</si>
  <si>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</si>
  <si>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</si>
  <si>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</si>
  <si>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Субвенции бюджетам субъектов Российской Федерации и муниципальных образований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</si>
  <si>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</si>
  <si>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</si>
  <si>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Субвенции местным бюджетам на выполнение передаваемых полномочий субъектов Российской Федерации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</si>
  <si>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</si>
  <si>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</si>
  <si>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</si>
  <si>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</si>
  <si>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</si>
  <si>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</si>
  <si>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</si>
  <si>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</si>
  <si>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</si>
  <si>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</si>
  <si>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</si>
  <si>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</si>
  <si>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</si>
  <si>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</si>
  <si>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</si>
  <si>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</si>
  <si>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</si>
  <si>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</si>
  <si>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</si>
  <si>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</si>
  <si>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</si>
  <si>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</si>
  <si>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</si>
  <si>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</si>
  <si>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</si>
  <si>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</si>
  <si>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поселений</t>
  </si>
  <si>
    <t xml:space="preserve"> 000 0105020110 0000 610</t>
  </si>
  <si>
    <t>Код бюджетной классификации</t>
  </si>
  <si>
    <t>Исполненно</t>
  </si>
  <si>
    <t>Неисполненные назначения</t>
  </si>
  <si>
    <t>ОТЧЕТ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</si>
  <si>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</si>
  <si>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</si>
  <si>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</si>
  <si>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</si>
  <si>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</si>
  <si>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</si>
  <si>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</si>
  <si>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</si>
  <si>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</si>
  <si>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</si>
  <si>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000 1090405000 0000 110</t>
  </si>
  <si>
    <t xml:space="preserve"> 000 1090405310 0000 110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</si>
  <si>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</si>
  <si>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</si>
  <si>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% исполнения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</si>
  <si>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</si>
  <si>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Субсидии бюджетам поселений на обеспечение мероприятий по  переселению граждан из аварийного жилищного фонда за счет  средств бюджетов</t>
  </si>
  <si>
    <t xml:space="preserve"> 000 2020208810 0002 151</t>
  </si>
  <si>
    <t xml:space="preserve"> 000 2020208910 0002 151</t>
  </si>
  <si>
    <t xml:space="preserve">  Невыясненные поступления, зачисляемые в бюджеты сельских  поселений</t>
  </si>
  <si>
    <t xml:space="preserve">  Невыясненные поступления</t>
  </si>
  <si>
    <t xml:space="preserve"> 000 2021500100 0000 151</t>
  </si>
  <si>
    <t xml:space="preserve"> 000 2021500000 0000 151</t>
  </si>
  <si>
    <t xml:space="preserve"> Прочие субсидии бюджетам сельских поселений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</si>
  <si>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</si>
  <si>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4 2023002410 0000 151</t>
  </si>
  <si>
    <t>Иные межбюджетный трансферты</t>
  </si>
  <si>
    <t>Межбюджетные трансферты, передаваемые бюджетам мцниципальных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</si>
  <si>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000 2190000000 0000 000</t>
  </si>
  <si>
    <t>Возврат остататков субсидий, субвенций и иных межбюджетных трансфертов, имеющих целевое назначение прошлых лет</t>
  </si>
  <si>
    <t>Возврат остататков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</si>
  <si>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 000 2021500110 0000 150</t>
  </si>
  <si>
    <t xml:space="preserve"> 000 2022999910 0000 150</t>
  </si>
  <si>
    <t xml:space="preserve"> 000 2020300000 0000 150</t>
  </si>
  <si>
    <t xml:space="preserve"> 000 2020301500 0000 150</t>
  </si>
  <si>
    <t xml:space="preserve"> 000 2023511810 0000 150</t>
  </si>
  <si>
    <t xml:space="preserve"> 000 2020302400 0000 150</t>
  </si>
  <si>
    <t xml:space="preserve"> 000 2023002410 0000 150</t>
  </si>
  <si>
    <t>000 2024000000 0000 150</t>
  </si>
  <si>
    <t>000 2024001400 0000 150</t>
  </si>
  <si>
    <t>000 2196001010 0000 150</t>
  </si>
  <si>
    <t>Прочие межбюджетные трансферты,передаваемые бюджетам сельских поселений</t>
  </si>
  <si>
    <t>000 2024999900 0000 150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</si>
  <si>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</si>
  <si>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000 2022555510 0000 150</t>
  </si>
  <si>
    <t>Возврат остатков субвенций на осуществление первичного воинского учета на территориях, где отсутствуют военные комиссариаты</t>
  </si>
  <si>
    <t>000 2193511810 0000 150</t>
  </si>
  <si>
    <t>000  1130299510 0000 130</t>
  </si>
  <si>
    <t>Доходы от компенсации затрат государства бюджетов сельских поселений</t>
  </si>
  <si>
    <t>Приложение № 3 к решению Муниципального Совета</t>
  </si>
  <si>
    <t>Приложение № 1 к решению Муниципального Совета</t>
  </si>
  <si>
    <t>об исполнении местного бюджета за  2019 год по доходам</t>
  </si>
  <si>
    <t>Задолженность  иперерасчеты по отмененным налогам, сборам и иным обязательным  платежам</t>
  </si>
  <si>
    <t>Земельный налог, (по обязательствам, возникшим  до 1  января 2006 года)</t>
  </si>
  <si>
    <t>об источниках финансирования дефицита бюджета муниципального образования за 2019 год</t>
  </si>
  <si>
    <t xml:space="preserve">МО "Оксовское" от  05 марта 2020г  № 164 </t>
  </si>
  <si>
    <t xml:space="preserve">МО "Оксовское" от  05 марта 2020 г  № 164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</si>
</sst>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#,##0.000"/>
    <numFmt numFmtId="182" formatCode="#,##0.0"/>
    <numFmt numFmtId="183" formatCode="[$-FC19]d\ mmmm\ yyyy\ &quot;г.&quot;"/>
    <numFmt numFmtId="184" formatCode="000000"/>
    <numFmt numFmtId="185" formatCode="#,##0.0000"/>
    <numFmt numFmtId="186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0"/>
    </font>
    <font>
      <sz val="7"/>
      <color indexed="8"/>
      <name val="Arial"/>
      <family val="0"/>
    </font>
    <font>
      <sz val="7"/>
      <color indexed="8"/>
      <name val="Calibri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" fontId="13" fillId="0" borderId="1">
      <alignment horizontal="right"/>
      <protection/>
    </xf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4" fontId="13" fillId="0" borderId="3">
      <alignment horizontal="right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11" applyNumberFormat="0" applyFont="0" applyAlignment="0" applyProtection="0"/>
    <xf numFmtId="9" fontId="1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horizontal="right" shrinkToFit="1"/>
    </xf>
    <xf numFmtId="0" fontId="2" fillId="32" borderId="0" xfId="0" applyFont="1" applyFill="1" applyBorder="1" applyAlignment="1">
      <alignment horizontal="left"/>
    </xf>
    <xf numFmtId="4" fontId="0" fillId="0" borderId="0" xfId="0" applyNumberFormat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 shrinkToFit="1"/>
    </xf>
    <xf numFmtId="0" fontId="2" fillId="0" borderId="19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Border="1" applyAlignment="1">
      <alignment horizontal="left" shrinkToFit="1"/>
    </xf>
    <xf numFmtId="0" fontId="2" fillId="0" borderId="2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 shrinkToFit="1"/>
    </xf>
    <xf numFmtId="4" fontId="2" fillId="0" borderId="0" xfId="0" applyNumberFormat="1" applyFont="1" applyBorder="1" applyAlignment="1">
      <alignment horizontal="right"/>
    </xf>
    <xf numFmtId="0" fontId="11" fillId="0" borderId="3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32" xfId="0" applyFont="1" applyBorder="1" applyAlignment="1">
      <alignment wrapText="1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2"/>
    </xf>
    <xf numFmtId="4" fontId="12" fillId="0" borderId="1" xfId="33" applyNumberFormat="1" applyFont="1" applyBorder="1" applyProtection="1">
      <alignment horizontal="right"/>
      <protection/>
    </xf>
    <xf numFmtId="4" fontId="12" fillId="0" borderId="3" xfId="36" applyNumberFormat="1" applyFont="1" applyBorder="1" applyProtection="1">
      <alignment horizontal="right"/>
      <protection/>
    </xf>
    <xf numFmtId="0" fontId="2" fillId="0" borderId="22" xfId="0" applyFont="1" applyBorder="1" applyAlignment="1">
      <alignment horizontal="left" wrapText="1" indent="2"/>
    </xf>
    <xf numFmtId="4" fontId="12" fillId="0" borderId="34" xfId="33" applyNumberFormat="1" applyFont="1" applyBorder="1" applyProtection="1">
      <alignment horizontal="right"/>
      <protection/>
    </xf>
    <xf numFmtId="4" fontId="12" fillId="0" borderId="35" xfId="36" applyNumberFormat="1" applyFont="1" applyBorder="1" applyProtection="1">
      <alignment horizontal="right"/>
      <protection/>
    </xf>
    <xf numFmtId="0" fontId="5" fillId="0" borderId="1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16" fillId="33" borderId="37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7" fillId="0" borderId="2" xfId="34" applyNumberFormat="1" applyFont="1" applyAlignment="1" applyProtection="1">
      <alignment wrapText="1"/>
      <protection/>
    </xf>
    <xf numFmtId="0" fontId="16" fillId="0" borderId="2" xfId="34" applyNumberFormat="1" applyFont="1" applyAlignment="1" applyProtection="1">
      <alignment wrapText="1"/>
      <protection/>
    </xf>
    <xf numFmtId="0" fontId="4" fillId="0" borderId="3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9" xfId="0" applyFont="1" applyBorder="1" applyAlignment="1">
      <alignment shrinkToFit="1"/>
    </xf>
    <xf numFmtId="4" fontId="4" fillId="0" borderId="40" xfId="0" applyNumberFormat="1" applyFont="1" applyBorder="1" applyAlignment="1">
      <alignment shrinkToFit="1"/>
    </xf>
    <xf numFmtId="4" fontId="5" fillId="0" borderId="41" xfId="0" applyNumberFormat="1" applyFont="1" applyBorder="1" applyAlignment="1">
      <alignment shrinkToFit="1"/>
    </xf>
    <xf numFmtId="182" fontId="3" fillId="0" borderId="23" xfId="0" applyNumberFormat="1" applyFont="1" applyBorder="1" applyAlignment="1">
      <alignment horizontal="center"/>
    </xf>
    <xf numFmtId="0" fontId="5" fillId="0" borderId="42" xfId="0" applyFont="1" applyBorder="1" applyAlignment="1">
      <alignment shrinkToFit="1"/>
    </xf>
    <xf numFmtId="0" fontId="5" fillId="0" borderId="43" xfId="0" applyFont="1" applyBorder="1" applyAlignment="1">
      <alignment/>
    </xf>
    <xf numFmtId="4" fontId="5" fillId="0" borderId="44" xfId="0" applyNumberFormat="1" applyFont="1" applyBorder="1" applyAlignment="1">
      <alignment shrinkToFit="1"/>
    </xf>
    <xf numFmtId="182" fontId="7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shrinkToFit="1"/>
    </xf>
    <xf numFmtId="4" fontId="4" fillId="0" borderId="3" xfId="0" applyNumberFormat="1" applyFont="1" applyBorder="1" applyAlignment="1">
      <alignment shrinkToFit="1"/>
    </xf>
    <xf numFmtId="4" fontId="5" fillId="0" borderId="47" xfId="0" applyNumberFormat="1" applyFont="1" applyBorder="1" applyAlignment="1">
      <alignment shrinkToFit="1"/>
    </xf>
    <xf numFmtId="182" fontId="7" fillId="0" borderId="48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shrinkToFit="1"/>
    </xf>
    <xf numFmtId="182" fontId="3" fillId="0" borderId="48" xfId="0" applyNumberFormat="1" applyFont="1" applyBorder="1" applyAlignment="1">
      <alignment horizontal="center"/>
    </xf>
    <xf numFmtId="4" fontId="11" fillId="0" borderId="3" xfId="36" applyNumberFormat="1" applyFont="1" applyAlignment="1" applyProtection="1">
      <alignment/>
      <protection/>
    </xf>
    <xf numFmtId="4" fontId="16" fillId="0" borderId="3" xfId="0" applyNumberFormat="1" applyFont="1" applyBorder="1" applyAlignment="1">
      <alignment shrinkToFit="1"/>
    </xf>
    <xf numFmtId="49" fontId="16" fillId="33" borderId="46" xfId="0" applyNumberFormat="1" applyFont="1" applyFill="1" applyBorder="1" applyAlignment="1">
      <alignment/>
    </xf>
    <xf numFmtId="49" fontId="16" fillId="0" borderId="46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shrinkToFit="1"/>
    </xf>
    <xf numFmtId="4" fontId="16" fillId="0" borderId="3" xfId="0" applyNumberFormat="1" applyFont="1" applyFill="1" applyBorder="1" applyAlignment="1">
      <alignment shrinkToFit="1"/>
    </xf>
    <xf numFmtId="49" fontId="16" fillId="0" borderId="3" xfId="35" applyNumberFormat="1" applyFont="1" applyAlignment="1" applyProtection="1">
      <alignment/>
      <protection/>
    </xf>
    <xf numFmtId="4" fontId="5" fillId="0" borderId="49" xfId="0" applyNumberFormat="1" applyFont="1" applyBorder="1" applyAlignment="1">
      <alignment shrinkToFit="1"/>
    </xf>
    <xf numFmtId="4" fontId="16" fillId="0" borderId="49" xfId="0" applyNumberFormat="1" applyFont="1" applyBorder="1" applyAlignment="1">
      <alignment shrinkToFit="1"/>
    </xf>
    <xf numFmtId="4" fontId="5" fillId="0" borderId="50" xfId="0" applyNumberFormat="1" applyFont="1" applyBorder="1" applyAlignment="1">
      <alignment shrinkToFit="1"/>
    </xf>
    <xf numFmtId="0" fontId="5" fillId="0" borderId="51" xfId="0" applyFont="1" applyBorder="1" applyAlignment="1">
      <alignment shrinkToFit="1"/>
    </xf>
    <xf numFmtId="4" fontId="4" fillId="0" borderId="48" xfId="0" applyNumberFormat="1" applyFont="1" applyBorder="1" applyAlignment="1">
      <alignment shrinkToFit="1"/>
    </xf>
    <xf numFmtId="4" fontId="4" fillId="0" borderId="52" xfId="0" applyNumberFormat="1" applyFont="1" applyBorder="1" applyAlignment="1">
      <alignment shrinkToFit="1"/>
    </xf>
    <xf numFmtId="0" fontId="5" fillId="0" borderId="19" xfId="0" applyFont="1" applyBorder="1" applyAlignment="1">
      <alignment shrinkToFit="1"/>
    </xf>
    <xf numFmtId="4" fontId="4" fillId="0" borderId="1" xfId="0" applyNumberFormat="1" applyFont="1" applyBorder="1" applyAlignment="1">
      <alignment shrinkToFit="1"/>
    </xf>
    <xf numFmtId="4" fontId="4" fillId="0" borderId="53" xfId="0" applyNumberFormat="1" applyFont="1" applyBorder="1" applyAlignment="1">
      <alignment shrinkToFit="1"/>
    </xf>
    <xf numFmtId="0" fontId="5" fillId="0" borderId="54" xfId="0" applyFont="1" applyBorder="1" applyAlignment="1">
      <alignment shrinkToFit="1"/>
    </xf>
    <xf numFmtId="4" fontId="5" fillId="0" borderId="49" xfId="0" applyNumberFormat="1" applyFont="1" applyFill="1" applyBorder="1" applyAlignment="1">
      <alignment shrinkToFit="1"/>
    </xf>
    <xf numFmtId="4" fontId="18" fillId="0" borderId="3" xfId="0" applyNumberFormat="1" applyFont="1" applyBorder="1" applyAlignment="1">
      <alignment shrinkToFit="1"/>
    </xf>
    <xf numFmtId="0" fontId="7" fillId="0" borderId="0" xfId="0" applyFont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0" xfId="33"/>
    <cellStyle name="xl34" xfId="34"/>
    <cellStyle name="xl53" xfId="35"/>
    <cellStyle name="xl5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6.7109375" style="1" customWidth="1"/>
    <col min="2" max="2" width="20.7109375" style="1" customWidth="1"/>
    <col min="3" max="3" width="17.140625" style="1" customWidth="1"/>
    <col min="4" max="4" width="15.8515625" style="1" customWidth="1"/>
    <col min="5" max="5" width="16.421875" style="1" customWidth="1"/>
    <col min="6" max="6" width="11.28125" style="1" customWidth="1"/>
    <col min="7" max="7" width="12.7109375" style="1" customWidth="1"/>
    <col min="8" max="8" width="11.57421875" style="1" customWidth="1"/>
    <col min="9" max="16384" width="9.140625" style="1" customWidth="1"/>
  </cols>
  <sheetData>
    <row r="2" spans="1:6" ht="15">
      <c r="A2" s="42"/>
      <c r="B2" s="114" t="s">
        <v>149</v>
      </c>
      <c r="C2" s="114"/>
      <c r="D2" s="114"/>
      <c r="E2" s="114"/>
      <c r="F2" s="115"/>
    </row>
    <row r="3" spans="1:6" ht="15">
      <c r="A3" s="42"/>
      <c r="B3" s="114" t="s">
        <v>154</v>
      </c>
      <c r="C3" s="114"/>
      <c r="D3" s="114"/>
      <c r="E3" s="114"/>
      <c r="F3" s="115"/>
    </row>
    <row r="4" spans="1:6" ht="2.25" customHeight="1">
      <c r="A4" s="42"/>
      <c r="B4" s="42"/>
      <c r="C4" s="43"/>
      <c r="D4" s="42"/>
      <c r="E4" s="42"/>
      <c r="F4" s="42"/>
    </row>
    <row r="5" spans="1:6" ht="6.75" customHeight="1" hidden="1">
      <c r="A5" s="42"/>
      <c r="B5" s="42"/>
      <c r="C5" s="43"/>
      <c r="D5" s="42"/>
      <c r="E5" s="42"/>
      <c r="F5" s="42"/>
    </row>
    <row r="6" spans="1:6" ht="15">
      <c r="A6" s="107" t="s">
        <v>98</v>
      </c>
      <c r="B6" s="107"/>
      <c r="C6" s="107"/>
      <c r="D6" s="107"/>
      <c r="E6" s="107"/>
      <c r="F6" s="42"/>
    </row>
    <row r="7" spans="1:6" ht="15">
      <c r="A7" s="107" t="s">
        <v>150</v>
      </c>
      <c r="B7" s="107"/>
      <c r="C7" s="107"/>
      <c r="D7" s="107"/>
      <c r="E7" s="107"/>
      <c r="F7" s="42"/>
    </row>
    <row r="8" spans="1:6" ht="3" customHeight="1" thickBot="1">
      <c r="A8" s="44"/>
      <c r="B8" s="45"/>
      <c r="C8" s="45"/>
      <c r="D8" s="41"/>
      <c r="E8" s="41"/>
      <c r="F8" s="46"/>
    </row>
    <row r="9" spans="1:6" ht="8.25" customHeight="1" hidden="1" thickBot="1">
      <c r="A9" s="112"/>
      <c r="B9" s="113"/>
      <c r="C9" s="47"/>
      <c r="D9" s="48"/>
      <c r="E9" s="48"/>
      <c r="F9" s="46"/>
    </row>
    <row r="10" spans="1:6" ht="15" customHeight="1">
      <c r="A10" s="120" t="s">
        <v>0</v>
      </c>
      <c r="B10" s="108" t="s">
        <v>95</v>
      </c>
      <c r="C10" s="110" t="s">
        <v>2</v>
      </c>
      <c r="D10" s="108" t="s">
        <v>96</v>
      </c>
      <c r="E10" s="116" t="s">
        <v>97</v>
      </c>
      <c r="F10" s="118" t="s">
        <v>113</v>
      </c>
    </row>
    <row r="11" spans="1:6" ht="30" customHeight="1" thickBot="1">
      <c r="A11" s="121"/>
      <c r="B11" s="109"/>
      <c r="C11" s="111"/>
      <c r="D11" s="109"/>
      <c r="E11" s="117"/>
      <c r="F11" s="119"/>
    </row>
    <row r="12" spans="1:6" ht="12" customHeight="1" thickBot="1">
      <c r="A12" s="50">
        <v>1</v>
      </c>
      <c r="B12" s="51">
        <v>2</v>
      </c>
      <c r="C12" s="50">
        <v>3</v>
      </c>
      <c r="D12" s="51">
        <v>4</v>
      </c>
      <c r="E12" s="52">
        <v>5</v>
      </c>
      <c r="F12" s="53">
        <v>6</v>
      </c>
    </row>
    <row r="13" spans="1:8" ht="23.25" customHeight="1" thickBot="1">
      <c r="A13" s="62" t="s">
        <v>4</v>
      </c>
      <c r="B13" s="74" t="s">
        <v>5</v>
      </c>
      <c r="C13" s="75">
        <f>C15+C49</f>
        <v>7381226.8100000005</v>
      </c>
      <c r="D13" s="75">
        <f>D15+D49</f>
        <v>7219108.720000001</v>
      </c>
      <c r="E13" s="76">
        <f>C13-D13</f>
        <v>162118.08999999985</v>
      </c>
      <c r="F13" s="77">
        <f>D13/C13*100</f>
        <v>97.80364302340142</v>
      </c>
      <c r="G13" s="8"/>
      <c r="H13" s="8"/>
    </row>
    <row r="14" spans="1:6" ht="15.75" customHeight="1">
      <c r="A14" s="63" t="s">
        <v>7</v>
      </c>
      <c r="B14" s="78"/>
      <c r="C14" s="79"/>
      <c r="D14" s="79"/>
      <c r="E14" s="80"/>
      <c r="F14" s="81"/>
    </row>
    <row r="15" spans="1:7" ht="15">
      <c r="A15" s="64" t="s">
        <v>8</v>
      </c>
      <c r="B15" s="82" t="s">
        <v>9</v>
      </c>
      <c r="C15" s="83">
        <f>C16+C20+C31+C42+C36+C34</f>
        <v>2923592.35</v>
      </c>
      <c r="D15" s="83">
        <f>D16+D20+D31+D42+D36+D34</f>
        <v>2761474.2600000002</v>
      </c>
      <c r="E15" s="83">
        <f>E16+E20+E31+E42+E36+E34</f>
        <v>162118.08999999994</v>
      </c>
      <c r="F15" s="85">
        <f aca="true" t="shared" si="0" ref="F15:F62">D15/C15*100</f>
        <v>94.45483259661697</v>
      </c>
      <c r="G15" s="8"/>
    </row>
    <row r="16" spans="1:6" ht="15">
      <c r="A16" s="64" t="s">
        <v>10</v>
      </c>
      <c r="B16" s="82" t="s">
        <v>11</v>
      </c>
      <c r="C16" s="83">
        <f>C17</f>
        <v>184600</v>
      </c>
      <c r="D16" s="83">
        <f>D17</f>
        <v>168240.30000000002</v>
      </c>
      <c r="E16" s="84">
        <f aca="true" t="shared" si="1" ref="E16:E63">C16-D16</f>
        <v>16359.699999999983</v>
      </c>
      <c r="F16" s="85">
        <f t="shared" si="0"/>
        <v>91.13775731310943</v>
      </c>
    </row>
    <row r="17" spans="1:6" ht="15">
      <c r="A17" s="65" t="s">
        <v>12</v>
      </c>
      <c r="B17" s="82" t="s">
        <v>13</v>
      </c>
      <c r="C17" s="86">
        <f>C18+C19</f>
        <v>184600</v>
      </c>
      <c r="D17" s="86">
        <f>D18+D19</f>
        <v>168240.30000000002</v>
      </c>
      <c r="E17" s="84">
        <f t="shared" si="1"/>
        <v>16359.699999999983</v>
      </c>
      <c r="F17" s="87">
        <f t="shared" si="0"/>
        <v>91.13775731310943</v>
      </c>
    </row>
    <row r="18" spans="1:6" ht="49.5" customHeight="1">
      <c r="A18" s="65" t="s">
        <v>14</v>
      </c>
      <c r="B18" s="82" t="s">
        <v>15</v>
      </c>
      <c r="C18" s="86">
        <v>184600</v>
      </c>
      <c r="D18" s="88">
        <v>166935.63</v>
      </c>
      <c r="E18" s="84">
        <f>C18-D18</f>
        <v>17664.369999999995</v>
      </c>
      <c r="F18" s="87">
        <f>D18/C18*100</f>
        <v>90.43100216684724</v>
      </c>
    </row>
    <row r="19" spans="1:6" ht="36.75">
      <c r="A19" s="65" t="s">
        <v>16</v>
      </c>
      <c r="B19" s="82" t="s">
        <v>17</v>
      </c>
      <c r="C19" s="86">
        <v>0</v>
      </c>
      <c r="D19" s="89">
        <v>1304.67</v>
      </c>
      <c r="E19" s="84">
        <f t="shared" si="1"/>
        <v>-1304.67</v>
      </c>
      <c r="F19" s="87"/>
    </row>
    <row r="20" spans="1:6" ht="15">
      <c r="A20" s="66" t="s">
        <v>18</v>
      </c>
      <c r="B20" s="82" t="s">
        <v>19</v>
      </c>
      <c r="C20" s="83">
        <f>C21+C23</f>
        <v>2156800</v>
      </c>
      <c r="D20" s="83">
        <f>D21+D23</f>
        <v>1957485.55</v>
      </c>
      <c r="E20" s="84">
        <f t="shared" si="1"/>
        <v>199314.44999999995</v>
      </c>
      <c r="F20" s="87">
        <f t="shared" si="0"/>
        <v>90.75878848293769</v>
      </c>
    </row>
    <row r="21" spans="1:6" ht="15">
      <c r="A21" s="65" t="s">
        <v>20</v>
      </c>
      <c r="B21" s="82" t="s">
        <v>21</v>
      </c>
      <c r="C21" s="86">
        <f>C22</f>
        <v>397200</v>
      </c>
      <c r="D21" s="89">
        <f>D22</f>
        <v>312736.55</v>
      </c>
      <c r="E21" s="84">
        <f t="shared" si="1"/>
        <v>84463.45000000001</v>
      </c>
      <c r="F21" s="87">
        <f t="shared" si="0"/>
        <v>78.73528449144008</v>
      </c>
    </row>
    <row r="22" spans="1:6" ht="24" customHeight="1">
      <c r="A22" s="65" t="s">
        <v>22</v>
      </c>
      <c r="B22" s="82" t="s">
        <v>23</v>
      </c>
      <c r="C22" s="86">
        <v>397200</v>
      </c>
      <c r="D22" s="88">
        <v>312736.55</v>
      </c>
      <c r="E22" s="84">
        <f t="shared" si="1"/>
        <v>84463.45000000001</v>
      </c>
      <c r="F22" s="87">
        <f t="shared" si="0"/>
        <v>78.73528449144008</v>
      </c>
    </row>
    <row r="23" spans="1:6" ht="15">
      <c r="A23" s="65" t="s">
        <v>24</v>
      </c>
      <c r="B23" s="82" t="s">
        <v>25</v>
      </c>
      <c r="C23" s="86">
        <f>C24+C26</f>
        <v>1759600</v>
      </c>
      <c r="D23" s="89">
        <f>D24+D26</f>
        <v>1644749</v>
      </c>
      <c r="E23" s="84">
        <f t="shared" si="1"/>
        <v>114851</v>
      </c>
      <c r="F23" s="87">
        <f t="shared" si="0"/>
        <v>93.47289156626506</v>
      </c>
    </row>
    <row r="24" spans="1:6" ht="15">
      <c r="A24" s="67" t="s">
        <v>99</v>
      </c>
      <c r="B24" s="90" t="s">
        <v>103</v>
      </c>
      <c r="C24" s="86">
        <f>C25</f>
        <v>1087600</v>
      </c>
      <c r="D24" s="89">
        <f>D25</f>
        <v>985283.1</v>
      </c>
      <c r="E24" s="84">
        <f t="shared" si="1"/>
        <v>102316.90000000002</v>
      </c>
      <c r="F24" s="87">
        <f t="shared" si="0"/>
        <v>90.59241449062155</v>
      </c>
    </row>
    <row r="25" spans="1:6" ht="29.25" customHeight="1">
      <c r="A25" s="67" t="s">
        <v>100</v>
      </c>
      <c r="B25" s="90" t="s">
        <v>104</v>
      </c>
      <c r="C25" s="86">
        <v>1087600</v>
      </c>
      <c r="D25" s="88">
        <v>985283.1</v>
      </c>
      <c r="E25" s="84">
        <f t="shared" si="1"/>
        <v>102316.90000000002</v>
      </c>
      <c r="F25" s="87">
        <f t="shared" si="0"/>
        <v>90.59241449062155</v>
      </c>
    </row>
    <row r="26" spans="1:6" ht="15">
      <c r="A26" s="67" t="s">
        <v>101</v>
      </c>
      <c r="B26" s="90" t="s">
        <v>105</v>
      </c>
      <c r="C26" s="86">
        <f>C27</f>
        <v>672000</v>
      </c>
      <c r="D26" s="89">
        <f>D27</f>
        <v>659465.9</v>
      </c>
      <c r="E26" s="84">
        <f t="shared" si="1"/>
        <v>12534.099999999977</v>
      </c>
      <c r="F26" s="87">
        <f t="shared" si="0"/>
        <v>98.13480654761905</v>
      </c>
    </row>
    <row r="27" spans="1:6" ht="24.75">
      <c r="A27" s="67" t="s">
        <v>102</v>
      </c>
      <c r="B27" s="90" t="s">
        <v>106</v>
      </c>
      <c r="C27" s="86">
        <v>672000</v>
      </c>
      <c r="D27" s="88">
        <v>659465.9</v>
      </c>
      <c r="E27" s="84">
        <f t="shared" si="1"/>
        <v>12534.099999999977</v>
      </c>
      <c r="F27" s="87">
        <f t="shared" si="0"/>
        <v>98.13480654761905</v>
      </c>
    </row>
    <row r="28" spans="1:6" ht="26.25" hidden="1">
      <c r="A28" s="40" t="s">
        <v>111</v>
      </c>
      <c r="B28" s="91" t="s">
        <v>112</v>
      </c>
      <c r="C28" s="92">
        <v>0</v>
      </c>
      <c r="D28" s="93">
        <f>D29</f>
        <v>0</v>
      </c>
      <c r="E28" s="84">
        <f t="shared" si="1"/>
        <v>0</v>
      </c>
      <c r="F28" s="87"/>
    </row>
    <row r="29" spans="1:6" ht="15" hidden="1">
      <c r="A29" s="68" t="s">
        <v>107</v>
      </c>
      <c r="B29" s="91" t="s">
        <v>109</v>
      </c>
      <c r="C29" s="92">
        <v>0</v>
      </c>
      <c r="D29" s="93">
        <f>D30</f>
        <v>0</v>
      </c>
      <c r="E29" s="84">
        <f t="shared" si="1"/>
        <v>0</v>
      </c>
      <c r="F29" s="87"/>
    </row>
    <row r="30" spans="1:6" ht="24.75" hidden="1">
      <c r="A30" s="68" t="s">
        <v>108</v>
      </c>
      <c r="B30" s="91" t="s">
        <v>110</v>
      </c>
      <c r="C30" s="92">
        <v>0</v>
      </c>
      <c r="D30" s="93"/>
      <c r="E30" s="84">
        <f t="shared" si="1"/>
        <v>0</v>
      </c>
      <c r="F30" s="87"/>
    </row>
    <row r="31" spans="1:6" ht="15">
      <c r="A31" s="65" t="s">
        <v>26</v>
      </c>
      <c r="B31" s="82" t="s">
        <v>27</v>
      </c>
      <c r="C31" s="83">
        <f>C32</f>
        <v>10700</v>
      </c>
      <c r="D31" s="83">
        <f>D32</f>
        <v>20830</v>
      </c>
      <c r="E31" s="84">
        <f t="shared" si="1"/>
        <v>-10130</v>
      </c>
      <c r="F31" s="87">
        <f t="shared" si="0"/>
        <v>194.6728971962617</v>
      </c>
    </row>
    <row r="32" spans="1:6" ht="36.75">
      <c r="A32" s="65" t="s">
        <v>28</v>
      </c>
      <c r="B32" s="82" t="s">
        <v>29</v>
      </c>
      <c r="C32" s="86">
        <f>C33</f>
        <v>10700</v>
      </c>
      <c r="D32" s="89">
        <f>D33</f>
        <v>20830</v>
      </c>
      <c r="E32" s="84">
        <f t="shared" si="1"/>
        <v>-10130</v>
      </c>
      <c r="F32" s="87">
        <f t="shared" si="0"/>
        <v>194.6728971962617</v>
      </c>
    </row>
    <row r="33" spans="1:6" ht="48.75">
      <c r="A33" s="65" t="s">
        <v>30</v>
      </c>
      <c r="B33" s="82" t="s">
        <v>31</v>
      </c>
      <c r="C33" s="86">
        <v>10700</v>
      </c>
      <c r="D33" s="89">
        <v>20830</v>
      </c>
      <c r="E33" s="84">
        <f t="shared" si="1"/>
        <v>-10130</v>
      </c>
      <c r="F33" s="87">
        <f t="shared" si="0"/>
        <v>194.6728971962617</v>
      </c>
    </row>
    <row r="34" spans="1:6" ht="24.75">
      <c r="A34" s="65" t="s">
        <v>151</v>
      </c>
      <c r="B34" s="82" t="s">
        <v>112</v>
      </c>
      <c r="C34" s="83">
        <v>0</v>
      </c>
      <c r="D34" s="106">
        <f>D35</f>
        <v>172.97</v>
      </c>
      <c r="E34" s="84">
        <f t="shared" si="1"/>
        <v>-172.97</v>
      </c>
      <c r="F34" s="87"/>
    </row>
    <row r="35" spans="1:6" ht="15">
      <c r="A35" s="65" t="s">
        <v>152</v>
      </c>
      <c r="B35" s="82" t="s">
        <v>109</v>
      </c>
      <c r="C35" s="86">
        <v>0</v>
      </c>
      <c r="D35" s="89">
        <v>172.97</v>
      </c>
      <c r="E35" s="84">
        <f t="shared" si="1"/>
        <v>-172.97</v>
      </c>
      <c r="F35" s="87"/>
    </row>
    <row r="36" spans="1:6" ht="27.75" customHeight="1">
      <c r="A36" s="65" t="s">
        <v>32</v>
      </c>
      <c r="B36" s="82" t="s">
        <v>33</v>
      </c>
      <c r="C36" s="83">
        <f>C37+C39</f>
        <v>132000</v>
      </c>
      <c r="D36" s="83">
        <f>D37+D39</f>
        <v>141103.09</v>
      </c>
      <c r="E36" s="84">
        <f t="shared" si="1"/>
        <v>-9103.089999999997</v>
      </c>
      <c r="F36" s="87">
        <f t="shared" si="0"/>
        <v>106.89628030303031</v>
      </c>
    </row>
    <row r="37" spans="1:6" ht="60.75">
      <c r="A37" s="65" t="s">
        <v>34</v>
      </c>
      <c r="B37" s="82" t="s">
        <v>35</v>
      </c>
      <c r="C37" s="86">
        <f>C38</f>
        <v>132000</v>
      </c>
      <c r="D37" s="89">
        <f>D38</f>
        <v>141103.09</v>
      </c>
      <c r="E37" s="84">
        <f t="shared" si="1"/>
        <v>-9103.089999999997</v>
      </c>
      <c r="F37" s="87">
        <f t="shared" si="0"/>
        <v>106.89628030303031</v>
      </c>
    </row>
    <row r="38" spans="1:6" ht="48.75">
      <c r="A38" s="65" t="s">
        <v>36</v>
      </c>
      <c r="B38" s="82" t="s">
        <v>37</v>
      </c>
      <c r="C38" s="86">
        <v>132000</v>
      </c>
      <c r="D38" s="88">
        <v>141103.09</v>
      </c>
      <c r="E38" s="84">
        <f t="shared" si="1"/>
        <v>-9103.089999999997</v>
      </c>
      <c r="F38" s="87">
        <f>D38/C38*100</f>
        <v>106.89628030303031</v>
      </c>
    </row>
    <row r="39" spans="1:6" ht="0.75" customHeight="1" hidden="1">
      <c r="A39" s="65" t="s">
        <v>38</v>
      </c>
      <c r="B39" s="82" t="s">
        <v>39</v>
      </c>
      <c r="C39" s="86">
        <f>C40</f>
        <v>0</v>
      </c>
      <c r="D39" s="89">
        <f>D40</f>
        <v>0</v>
      </c>
      <c r="E39" s="84">
        <f t="shared" si="1"/>
        <v>0</v>
      </c>
      <c r="F39" s="87"/>
    </row>
    <row r="40" spans="1:6" ht="60.75" hidden="1">
      <c r="A40" s="65" t="s">
        <v>40</v>
      </c>
      <c r="B40" s="82" t="s">
        <v>41</v>
      </c>
      <c r="C40" s="86">
        <f>C41</f>
        <v>0</v>
      </c>
      <c r="D40" s="89">
        <f>D41</f>
        <v>0</v>
      </c>
      <c r="E40" s="84">
        <f t="shared" si="1"/>
        <v>0</v>
      </c>
      <c r="F40" s="87"/>
    </row>
    <row r="41" spans="1:6" ht="48.75" hidden="1">
      <c r="A41" s="65" t="s">
        <v>42</v>
      </c>
      <c r="B41" s="82" t="s">
        <v>43</v>
      </c>
      <c r="C41" s="86">
        <v>0</v>
      </c>
      <c r="D41" s="88">
        <v>0</v>
      </c>
      <c r="E41" s="84">
        <f t="shared" si="1"/>
        <v>0</v>
      </c>
      <c r="F41" s="87"/>
    </row>
    <row r="42" spans="1:6" ht="24.75">
      <c r="A42" s="65" t="s">
        <v>44</v>
      </c>
      <c r="B42" s="82" t="s">
        <v>45</v>
      </c>
      <c r="C42" s="83">
        <f>C43+C46</f>
        <v>439492.35</v>
      </c>
      <c r="D42" s="83">
        <f>D43+D46</f>
        <v>473642.35</v>
      </c>
      <c r="E42" s="83">
        <f aca="true" t="shared" si="2" ref="C42:E44">E43</f>
        <v>-34150</v>
      </c>
      <c r="F42" s="87">
        <f t="shared" si="0"/>
        <v>107.7703286530471</v>
      </c>
    </row>
    <row r="43" spans="1:6" ht="15">
      <c r="A43" s="65" t="s">
        <v>46</v>
      </c>
      <c r="B43" s="82" t="s">
        <v>47</v>
      </c>
      <c r="C43" s="86">
        <f t="shared" si="2"/>
        <v>335000</v>
      </c>
      <c r="D43" s="89">
        <f t="shared" si="2"/>
        <v>369150</v>
      </c>
      <c r="E43" s="84">
        <f t="shared" si="1"/>
        <v>-34150</v>
      </c>
      <c r="F43" s="85">
        <f t="shared" si="0"/>
        <v>110.19402985074626</v>
      </c>
    </row>
    <row r="44" spans="1:6" ht="15">
      <c r="A44" s="65" t="s">
        <v>48</v>
      </c>
      <c r="B44" s="82" t="s">
        <v>49</v>
      </c>
      <c r="C44" s="86">
        <f t="shared" si="2"/>
        <v>335000</v>
      </c>
      <c r="D44" s="89">
        <f t="shared" si="2"/>
        <v>369150</v>
      </c>
      <c r="E44" s="84">
        <f t="shared" si="1"/>
        <v>-34150</v>
      </c>
      <c r="F44" s="85">
        <f t="shared" si="0"/>
        <v>110.19402985074626</v>
      </c>
    </row>
    <row r="45" spans="1:6" ht="24">
      <c r="A45" s="65" t="s">
        <v>50</v>
      </c>
      <c r="B45" s="82" t="s">
        <v>51</v>
      </c>
      <c r="C45" s="86">
        <v>335000</v>
      </c>
      <c r="D45" s="89">
        <v>369150</v>
      </c>
      <c r="E45" s="84">
        <f t="shared" si="1"/>
        <v>-34150</v>
      </c>
      <c r="F45" s="85">
        <f t="shared" si="0"/>
        <v>110.19402985074626</v>
      </c>
    </row>
    <row r="46" spans="1:6" ht="16.5" customHeight="1">
      <c r="A46" s="69" t="s">
        <v>147</v>
      </c>
      <c r="B46" s="94" t="s">
        <v>146</v>
      </c>
      <c r="C46" s="86">
        <v>104492.35</v>
      </c>
      <c r="D46" s="89">
        <v>104492.35</v>
      </c>
      <c r="E46" s="84">
        <f t="shared" si="1"/>
        <v>0</v>
      </c>
      <c r="F46" s="85">
        <f t="shared" si="0"/>
        <v>100</v>
      </c>
    </row>
    <row r="47" spans="1:6" ht="15" hidden="1">
      <c r="A47" s="70" t="s">
        <v>119</v>
      </c>
      <c r="B47" s="94" t="s">
        <v>52</v>
      </c>
      <c r="C47" s="86">
        <v>0</v>
      </c>
      <c r="D47" s="89">
        <f>D48</f>
        <v>0</v>
      </c>
      <c r="E47" s="84">
        <f t="shared" si="1"/>
        <v>0</v>
      </c>
      <c r="F47" s="85"/>
    </row>
    <row r="48" spans="1:6" ht="24" hidden="1">
      <c r="A48" s="70" t="s">
        <v>118</v>
      </c>
      <c r="B48" s="94" t="s">
        <v>53</v>
      </c>
      <c r="C48" s="95">
        <v>0</v>
      </c>
      <c r="D48" s="96">
        <v>0</v>
      </c>
      <c r="E48" s="97">
        <f t="shared" si="1"/>
        <v>0</v>
      </c>
      <c r="F48" s="85"/>
    </row>
    <row r="49" spans="1:6" ht="15">
      <c r="A49" s="71" t="s">
        <v>54</v>
      </c>
      <c r="B49" s="98" t="s">
        <v>55</v>
      </c>
      <c r="C49" s="99">
        <f>C50</f>
        <v>4457634.46</v>
      </c>
      <c r="D49" s="99">
        <f>D50</f>
        <v>4457634.46</v>
      </c>
      <c r="E49" s="100">
        <f t="shared" si="1"/>
        <v>0</v>
      </c>
      <c r="F49" s="85">
        <f t="shared" si="0"/>
        <v>100</v>
      </c>
    </row>
    <row r="50" spans="1:6" ht="27" customHeight="1">
      <c r="A50" s="72" t="s">
        <v>56</v>
      </c>
      <c r="B50" s="101" t="s">
        <v>57</v>
      </c>
      <c r="C50" s="102">
        <f>C53+C58+C59+C64+C68+C57+C67</f>
        <v>4457634.46</v>
      </c>
      <c r="D50" s="102">
        <f>D53+D58+D59+D64+D68+D57+D67</f>
        <v>4457634.46</v>
      </c>
      <c r="E50" s="103">
        <f t="shared" si="1"/>
        <v>0</v>
      </c>
      <c r="F50" s="85">
        <f t="shared" si="0"/>
        <v>100</v>
      </c>
    </row>
    <row r="51" spans="1:6" ht="24" hidden="1">
      <c r="A51" s="65" t="s">
        <v>58</v>
      </c>
      <c r="B51" s="82" t="s">
        <v>121</v>
      </c>
      <c r="C51" s="86">
        <f>C52</f>
        <v>1141600</v>
      </c>
      <c r="D51" s="86">
        <f>D52</f>
        <v>1141600</v>
      </c>
      <c r="E51" s="84">
        <f t="shared" si="1"/>
        <v>0</v>
      </c>
      <c r="F51" s="85">
        <f t="shared" si="0"/>
        <v>100</v>
      </c>
    </row>
    <row r="52" spans="1:6" ht="26.25" customHeight="1" hidden="1">
      <c r="A52" s="65" t="s">
        <v>59</v>
      </c>
      <c r="B52" s="82" t="s">
        <v>120</v>
      </c>
      <c r="C52" s="86">
        <f>C53</f>
        <v>1141600</v>
      </c>
      <c r="D52" s="86">
        <f>D53</f>
        <v>1141600</v>
      </c>
      <c r="E52" s="84">
        <f t="shared" si="1"/>
        <v>0</v>
      </c>
      <c r="F52" s="85">
        <f t="shared" si="0"/>
        <v>100</v>
      </c>
    </row>
    <row r="53" spans="1:6" ht="15.75" customHeight="1">
      <c r="A53" s="65" t="s">
        <v>60</v>
      </c>
      <c r="B53" s="82" t="s">
        <v>130</v>
      </c>
      <c r="C53" s="86">
        <v>1141600</v>
      </c>
      <c r="D53" s="88">
        <v>1141600</v>
      </c>
      <c r="E53" s="84">
        <f t="shared" si="1"/>
        <v>0</v>
      </c>
      <c r="F53" s="85">
        <f t="shared" si="0"/>
        <v>100</v>
      </c>
    </row>
    <row r="54" spans="1:6" ht="7.5" customHeight="1" hidden="1">
      <c r="A54" s="65" t="s">
        <v>61</v>
      </c>
      <c r="B54" s="82" t="s">
        <v>62</v>
      </c>
      <c r="C54" s="86">
        <f>C55+C56+C57</f>
        <v>1474549.84</v>
      </c>
      <c r="D54" s="86">
        <v>0</v>
      </c>
      <c r="E54" s="84">
        <f t="shared" si="1"/>
        <v>1474549.84</v>
      </c>
      <c r="F54" s="85">
        <f t="shared" si="0"/>
        <v>0</v>
      </c>
    </row>
    <row r="55" spans="1:6" ht="18.75" customHeight="1" hidden="1">
      <c r="A55" s="65" t="s">
        <v>114</v>
      </c>
      <c r="B55" s="82" t="s">
        <v>116</v>
      </c>
      <c r="C55" s="86">
        <v>0</v>
      </c>
      <c r="D55" s="86"/>
      <c r="E55" s="84">
        <f>C55-D55</f>
        <v>0</v>
      </c>
      <c r="F55" s="85" t="e">
        <f t="shared" si="0"/>
        <v>#DIV/0!</v>
      </c>
    </row>
    <row r="56" spans="1:6" ht="19.5" customHeight="1" hidden="1">
      <c r="A56" s="65" t="s">
        <v>115</v>
      </c>
      <c r="B56" s="82" t="s">
        <v>117</v>
      </c>
      <c r="C56" s="86">
        <v>0</v>
      </c>
      <c r="D56" s="86"/>
      <c r="E56" s="84">
        <f t="shared" si="1"/>
        <v>0</v>
      </c>
      <c r="F56" s="85" t="e">
        <f t="shared" si="0"/>
        <v>#DIV/0!</v>
      </c>
    </row>
    <row r="57" spans="1:6" ht="39.75" customHeight="1">
      <c r="A57" s="65" t="s">
        <v>142</v>
      </c>
      <c r="B57" s="82" t="s">
        <v>143</v>
      </c>
      <c r="C57" s="92">
        <v>1474549.84</v>
      </c>
      <c r="D57" s="92">
        <v>1474549.84</v>
      </c>
      <c r="E57" s="84">
        <f t="shared" si="1"/>
        <v>0</v>
      </c>
      <c r="F57" s="85">
        <f t="shared" si="0"/>
        <v>100</v>
      </c>
    </row>
    <row r="58" spans="1:6" ht="15">
      <c r="A58" s="65" t="s">
        <v>122</v>
      </c>
      <c r="B58" s="82" t="s">
        <v>131</v>
      </c>
      <c r="C58" s="92">
        <v>1591715.97</v>
      </c>
      <c r="D58" s="92">
        <v>1591715.97</v>
      </c>
      <c r="E58" s="84">
        <f t="shared" si="1"/>
        <v>0</v>
      </c>
      <c r="F58" s="85">
        <f t="shared" si="0"/>
        <v>100</v>
      </c>
    </row>
    <row r="59" spans="1:6" ht="26.25" customHeight="1">
      <c r="A59" s="65" t="s">
        <v>63</v>
      </c>
      <c r="B59" s="82" t="s">
        <v>132</v>
      </c>
      <c r="C59" s="92">
        <f>C60+C62</f>
        <v>433400</v>
      </c>
      <c r="D59" s="92">
        <f>D60+D62</f>
        <v>433400</v>
      </c>
      <c r="E59" s="84">
        <f t="shared" si="1"/>
        <v>0</v>
      </c>
      <c r="F59" s="85">
        <f t="shared" si="0"/>
        <v>100</v>
      </c>
    </row>
    <row r="60" spans="1:6" ht="21.75" customHeight="1">
      <c r="A60" s="65" t="s">
        <v>64</v>
      </c>
      <c r="B60" s="82" t="s">
        <v>133</v>
      </c>
      <c r="C60" s="92">
        <f>C61</f>
        <v>370900</v>
      </c>
      <c r="D60" s="92">
        <f>D61</f>
        <v>370900</v>
      </c>
      <c r="E60" s="84">
        <f t="shared" si="1"/>
        <v>0</v>
      </c>
      <c r="F60" s="85">
        <f t="shared" si="0"/>
        <v>100</v>
      </c>
    </row>
    <row r="61" spans="1:6" ht="22.5" customHeight="1">
      <c r="A61" s="65" t="s">
        <v>65</v>
      </c>
      <c r="B61" s="82" t="s">
        <v>134</v>
      </c>
      <c r="C61" s="92">
        <v>370900</v>
      </c>
      <c r="D61" s="92">
        <v>370900</v>
      </c>
      <c r="E61" s="84">
        <f t="shared" si="1"/>
        <v>0</v>
      </c>
      <c r="F61" s="85">
        <f t="shared" si="0"/>
        <v>100</v>
      </c>
    </row>
    <row r="62" spans="1:6" ht="24">
      <c r="A62" s="65" t="s">
        <v>66</v>
      </c>
      <c r="B62" s="82" t="s">
        <v>135</v>
      </c>
      <c r="C62" s="92">
        <f>C63</f>
        <v>62500</v>
      </c>
      <c r="D62" s="92">
        <f>D63</f>
        <v>62500</v>
      </c>
      <c r="E62" s="84">
        <f t="shared" si="1"/>
        <v>0</v>
      </c>
      <c r="F62" s="85">
        <f t="shared" si="0"/>
        <v>100</v>
      </c>
    </row>
    <row r="63" spans="1:6" ht="22.5" customHeight="1">
      <c r="A63" s="73" t="s">
        <v>123</v>
      </c>
      <c r="B63" s="104" t="s">
        <v>136</v>
      </c>
      <c r="C63" s="105">
        <v>62500</v>
      </c>
      <c r="D63" s="105">
        <v>62500</v>
      </c>
      <c r="E63" s="97">
        <f t="shared" si="1"/>
        <v>0</v>
      </c>
      <c r="F63" s="85">
        <f aca="true" t="shared" si="3" ref="F63:F70">D63/C63*100</f>
        <v>100</v>
      </c>
    </row>
    <row r="64" spans="1:6" ht="18" customHeight="1">
      <c r="A64" s="73" t="s">
        <v>125</v>
      </c>
      <c r="B64" s="104" t="s">
        <v>137</v>
      </c>
      <c r="C64" s="105">
        <f>C65+C66</f>
        <v>1015280</v>
      </c>
      <c r="D64" s="105">
        <f>D65+D66</f>
        <v>1015280</v>
      </c>
      <c r="E64" s="97">
        <f aca="true" t="shared" si="4" ref="E64:E70">C64-D64</f>
        <v>0</v>
      </c>
      <c r="F64" s="85">
        <f t="shared" si="3"/>
        <v>100</v>
      </c>
    </row>
    <row r="65" spans="1:6" ht="38.25" customHeight="1">
      <c r="A65" s="73" t="s">
        <v>126</v>
      </c>
      <c r="B65" s="104" t="s">
        <v>138</v>
      </c>
      <c r="C65" s="105">
        <v>199200</v>
      </c>
      <c r="D65" s="105">
        <v>199200</v>
      </c>
      <c r="E65" s="97">
        <f t="shared" si="4"/>
        <v>0</v>
      </c>
      <c r="F65" s="85">
        <f t="shared" si="3"/>
        <v>100</v>
      </c>
    </row>
    <row r="66" spans="1:6" ht="27" customHeight="1">
      <c r="A66" s="73" t="s">
        <v>140</v>
      </c>
      <c r="B66" s="104" t="s">
        <v>141</v>
      </c>
      <c r="C66" s="105">
        <v>816080</v>
      </c>
      <c r="D66" s="105">
        <v>816080</v>
      </c>
      <c r="E66" s="97">
        <f t="shared" si="4"/>
        <v>0</v>
      </c>
      <c r="F66" s="85">
        <f t="shared" si="3"/>
        <v>100</v>
      </c>
    </row>
    <row r="67" spans="1:6" ht="24" customHeight="1">
      <c r="A67" s="73" t="s">
        <v>144</v>
      </c>
      <c r="B67" s="104" t="s">
        <v>145</v>
      </c>
      <c r="C67" s="105">
        <v>-3911.35</v>
      </c>
      <c r="D67" s="105">
        <v>-3911.35</v>
      </c>
      <c r="E67" s="97">
        <f t="shared" si="4"/>
        <v>0</v>
      </c>
      <c r="F67" s="85">
        <f t="shared" si="3"/>
        <v>100</v>
      </c>
    </row>
    <row r="68" spans="1:6" ht="23.25" customHeight="1">
      <c r="A68" s="73" t="s">
        <v>128</v>
      </c>
      <c r="B68" s="104" t="s">
        <v>127</v>
      </c>
      <c r="C68" s="105">
        <f>C70</f>
        <v>-1195000</v>
      </c>
      <c r="D68" s="105">
        <f>D70</f>
        <v>-1195000</v>
      </c>
      <c r="E68" s="97">
        <f t="shared" si="4"/>
        <v>0</v>
      </c>
      <c r="F68" s="85">
        <f t="shared" si="3"/>
        <v>100</v>
      </c>
    </row>
    <row r="69" spans="1:6" ht="50.25" customHeight="1" hidden="1">
      <c r="A69" s="73" t="s">
        <v>128</v>
      </c>
      <c r="B69" s="104" t="s">
        <v>124</v>
      </c>
      <c r="C69" s="105">
        <v>62500</v>
      </c>
      <c r="D69" s="105">
        <v>0</v>
      </c>
      <c r="E69" s="97">
        <f t="shared" si="4"/>
        <v>62500</v>
      </c>
      <c r="F69" s="85">
        <f t="shared" si="3"/>
        <v>0</v>
      </c>
    </row>
    <row r="70" spans="1:6" ht="36.75" customHeight="1">
      <c r="A70" s="73" t="s">
        <v>129</v>
      </c>
      <c r="B70" s="104" t="s">
        <v>139</v>
      </c>
      <c r="C70" s="105">
        <v>-1195000</v>
      </c>
      <c r="D70" s="105">
        <v>-1195000</v>
      </c>
      <c r="E70" s="97">
        <f t="shared" si="4"/>
        <v>0</v>
      </c>
      <c r="F70" s="85">
        <f t="shared" si="3"/>
        <v>100</v>
      </c>
    </row>
    <row r="71" spans="1:6" ht="20.25" customHeight="1">
      <c r="A71" s="2"/>
      <c r="B71" s="2"/>
      <c r="C71" s="7"/>
      <c r="D71" s="7"/>
      <c r="E71" s="7"/>
      <c r="F71" s="2"/>
    </row>
    <row r="72" ht="15.75" customHeight="1"/>
    <row r="73" ht="15">
      <c r="A73" s="49"/>
    </row>
  </sheetData>
  <sheetProtection/>
  <mergeCells count="11">
    <mergeCell ref="A10:A11"/>
    <mergeCell ref="A7:E7"/>
    <mergeCell ref="B10:B11"/>
    <mergeCell ref="C10:C11"/>
    <mergeCell ref="A9:B9"/>
    <mergeCell ref="D10:D11"/>
    <mergeCell ref="B2:F2"/>
    <mergeCell ref="B3:F3"/>
    <mergeCell ref="E10:E11"/>
    <mergeCell ref="F10:F11"/>
    <mergeCell ref="A6:E6"/>
  </mergeCells>
  <printOptions/>
  <pageMargins left="0.7086614173228347" right="0.2755905511811024" top="0.7086614173228347" bottom="0.2362204724409449" header="1.0236220472440944" footer="0.31496062992125984"/>
  <pageSetup fitToHeight="1" fitToWidth="1" horizontalDpi="180" verticalDpi="180" orientation="portrait" paperSize="9" scale="67" r:id="rId1"/>
  <rowBreaks count="1" manualBreakCount="1">
    <brk id="41" max="5" man="1"/>
  </rowBreaks>
  <ignoredErrors>
    <ignoredError sqref="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7.7109375" style="1" customWidth="1"/>
    <col min="2" max="2" width="10.57421875" style="1" customWidth="1"/>
    <col min="3" max="3" width="28.140625" style="1" customWidth="1"/>
    <col min="4" max="4" width="16.00390625" style="1" customWidth="1"/>
    <col min="5" max="5" width="13.421875" style="1" customWidth="1"/>
    <col min="6" max="6" width="14.140625" style="1" customWidth="1"/>
    <col min="7" max="16384" width="9.140625" style="1" customWidth="1"/>
  </cols>
  <sheetData>
    <row r="1" spans="1:6" ht="15" customHeight="1">
      <c r="A1" s="4"/>
      <c r="B1" s="5"/>
      <c r="C1" s="5"/>
      <c r="D1" s="3"/>
      <c r="E1" s="3"/>
      <c r="F1" s="2"/>
    </row>
    <row r="2" spans="1:6" ht="13.5" customHeight="1">
      <c r="A2" s="35"/>
      <c r="B2" s="123" t="s">
        <v>148</v>
      </c>
      <c r="C2" s="123"/>
      <c r="D2" s="123"/>
      <c r="E2" s="123"/>
      <c r="F2" s="123"/>
    </row>
    <row r="3" spans="1:6" ht="14.25" customHeight="1">
      <c r="A3" s="123" t="s">
        <v>155</v>
      </c>
      <c r="B3" s="123"/>
      <c r="C3" s="123"/>
      <c r="D3" s="123"/>
      <c r="E3" s="123"/>
      <c r="F3" s="123"/>
    </row>
    <row r="4" spans="1:6" ht="16.5" customHeight="1">
      <c r="A4" s="122" t="s">
        <v>98</v>
      </c>
      <c r="B4" s="122"/>
      <c r="C4" s="122"/>
      <c r="D4" s="122"/>
      <c r="E4" s="122"/>
      <c r="F4" s="2"/>
    </row>
    <row r="5" spans="1:6" ht="9.75" customHeight="1">
      <c r="A5"/>
      <c r="B5" s="34"/>
      <c r="C5"/>
      <c r="D5"/>
      <c r="E5"/>
      <c r="F5" s="2"/>
    </row>
    <row r="6" spans="1:6" ht="23.25" customHeight="1">
      <c r="A6" s="124" t="s">
        <v>153</v>
      </c>
      <c r="B6" s="124"/>
      <c r="C6" s="124"/>
      <c r="D6" s="124"/>
      <c r="E6" s="124"/>
      <c r="F6" s="124"/>
    </row>
    <row r="7" spans="1:6" ht="9.75" customHeight="1" thickBot="1">
      <c r="A7" s="4"/>
      <c r="B7" s="5"/>
      <c r="C7" s="5"/>
      <c r="D7" s="3"/>
      <c r="E7" s="3"/>
      <c r="F7" s="2"/>
    </row>
    <row r="8" spans="1:6" ht="60.75" customHeight="1" thickBot="1">
      <c r="A8" s="33" t="s">
        <v>0</v>
      </c>
      <c r="B8" s="33" t="s">
        <v>1</v>
      </c>
      <c r="C8" s="31" t="s">
        <v>67</v>
      </c>
      <c r="D8" s="31" t="s">
        <v>2</v>
      </c>
      <c r="E8" s="32" t="s">
        <v>3</v>
      </c>
      <c r="F8" s="31" t="s">
        <v>97</v>
      </c>
    </row>
    <row r="9" spans="1:6" ht="12.75" customHeight="1" thickBot="1">
      <c r="A9" s="13">
        <v>1</v>
      </c>
      <c r="B9" s="13">
        <v>2</v>
      </c>
      <c r="C9" s="12">
        <v>3</v>
      </c>
      <c r="D9" s="12">
        <v>4</v>
      </c>
      <c r="E9" s="11">
        <v>5</v>
      </c>
      <c r="F9" s="14"/>
    </row>
    <row r="10" spans="1:6" ht="24.75" customHeight="1">
      <c r="A10" s="54" t="s">
        <v>68</v>
      </c>
      <c r="B10" s="19" t="s">
        <v>69</v>
      </c>
      <c r="C10" s="23" t="s">
        <v>5</v>
      </c>
      <c r="D10" s="18">
        <f>D15</f>
        <v>25000</v>
      </c>
      <c r="E10" s="18">
        <f>E15</f>
        <v>-228568.95999999996</v>
      </c>
      <c r="F10" s="26">
        <f>D10-E10</f>
        <v>253568.95999999996</v>
      </c>
    </row>
    <row r="11" spans="1:6" ht="12.75" customHeight="1">
      <c r="A11" s="55" t="s">
        <v>70</v>
      </c>
      <c r="B11" s="20"/>
      <c r="C11" s="24"/>
      <c r="D11" s="9"/>
      <c r="E11" s="15"/>
      <c r="F11" s="27"/>
    </row>
    <row r="12" spans="1:6" ht="16.5" customHeight="1">
      <c r="A12" s="54" t="s">
        <v>71</v>
      </c>
      <c r="B12" s="19" t="s">
        <v>72</v>
      </c>
      <c r="C12" s="23" t="s">
        <v>5</v>
      </c>
      <c r="D12" s="18" t="s">
        <v>6</v>
      </c>
      <c r="E12" s="16" t="s">
        <v>6</v>
      </c>
      <c r="F12" s="28" t="s">
        <v>6</v>
      </c>
    </row>
    <row r="13" spans="1:6" ht="12.75" customHeight="1">
      <c r="A13" s="55" t="s">
        <v>73</v>
      </c>
      <c r="B13" s="20"/>
      <c r="C13" s="24"/>
      <c r="D13" s="9"/>
      <c r="E13" s="15"/>
      <c r="F13" s="26"/>
    </row>
    <row r="14" spans="1:6" ht="12.75" customHeight="1">
      <c r="A14" s="54"/>
      <c r="B14" s="21"/>
      <c r="C14" s="23"/>
      <c r="D14" s="10"/>
      <c r="E14" s="17"/>
      <c r="F14" s="26"/>
    </row>
    <row r="15" spans="1:6" ht="24">
      <c r="A15" s="56" t="s">
        <v>74</v>
      </c>
      <c r="B15" s="19" t="s">
        <v>75</v>
      </c>
      <c r="C15" s="23" t="s">
        <v>76</v>
      </c>
      <c r="D15" s="18">
        <f>D16+D20</f>
        <v>25000</v>
      </c>
      <c r="E15" s="18">
        <f>E16+E20</f>
        <v>-228568.95999999996</v>
      </c>
      <c r="F15" s="29">
        <f aca="true" t="shared" si="0" ref="F15:F22">D15-E15</f>
        <v>253568.95999999996</v>
      </c>
    </row>
    <row r="16" spans="1:6" ht="15">
      <c r="A16" s="56" t="s">
        <v>77</v>
      </c>
      <c r="B16" s="19" t="s">
        <v>78</v>
      </c>
      <c r="C16" s="23" t="s">
        <v>79</v>
      </c>
      <c r="D16" s="18">
        <f aca="true" t="shared" si="1" ref="D16:E18">D17</f>
        <v>-7381226.81</v>
      </c>
      <c r="E16" s="16">
        <f t="shared" si="1"/>
        <v>-7219108.72</v>
      </c>
      <c r="F16" s="29">
        <f t="shared" si="0"/>
        <v>-162118.08999999985</v>
      </c>
    </row>
    <row r="17" spans="1:6" ht="24">
      <c r="A17" s="56" t="s">
        <v>80</v>
      </c>
      <c r="B17" s="19" t="s">
        <v>78</v>
      </c>
      <c r="C17" s="23" t="s">
        <v>81</v>
      </c>
      <c r="D17" s="18">
        <f t="shared" si="1"/>
        <v>-7381226.81</v>
      </c>
      <c r="E17" s="18">
        <f t="shared" si="1"/>
        <v>-7219108.72</v>
      </c>
      <c r="F17" s="26">
        <f t="shared" si="0"/>
        <v>-162118.08999999985</v>
      </c>
    </row>
    <row r="18" spans="1:6" ht="24">
      <c r="A18" s="56" t="s">
        <v>82</v>
      </c>
      <c r="B18" s="19" t="s">
        <v>78</v>
      </c>
      <c r="C18" s="23" t="s">
        <v>83</v>
      </c>
      <c r="D18" s="18">
        <f t="shared" si="1"/>
        <v>-7381226.81</v>
      </c>
      <c r="E18" s="18">
        <f t="shared" si="1"/>
        <v>-7219108.72</v>
      </c>
      <c r="F18" s="29">
        <f t="shared" si="0"/>
        <v>-162118.08999999985</v>
      </c>
    </row>
    <row r="19" spans="1:6" ht="24">
      <c r="A19" s="56" t="s">
        <v>84</v>
      </c>
      <c r="B19" s="19" t="s">
        <v>78</v>
      </c>
      <c r="C19" s="23" t="s">
        <v>85</v>
      </c>
      <c r="D19" s="57">
        <v>-7381226.81</v>
      </c>
      <c r="E19" s="58">
        <v>-7219108.72</v>
      </c>
      <c r="F19" s="26">
        <v>-4070246.86</v>
      </c>
    </row>
    <row r="20" spans="1:6" ht="24">
      <c r="A20" s="56" t="s">
        <v>86</v>
      </c>
      <c r="B20" s="19" t="s">
        <v>87</v>
      </c>
      <c r="C20" s="23" t="s">
        <v>88</v>
      </c>
      <c r="D20" s="18">
        <f>D21</f>
        <v>7406226.81</v>
      </c>
      <c r="E20" s="16">
        <f aca="true" t="shared" si="2" ref="D20:E22">E21</f>
        <v>6990539.76</v>
      </c>
      <c r="F20" s="29">
        <f>D20-E20</f>
        <v>415687.0499999998</v>
      </c>
    </row>
    <row r="21" spans="1:6" ht="24">
      <c r="A21" s="56" t="s">
        <v>89</v>
      </c>
      <c r="B21" s="19" t="s">
        <v>87</v>
      </c>
      <c r="C21" s="23" t="s">
        <v>90</v>
      </c>
      <c r="D21" s="18">
        <f t="shared" si="2"/>
        <v>7406226.81</v>
      </c>
      <c r="E21" s="16">
        <f t="shared" si="2"/>
        <v>6990539.76</v>
      </c>
      <c r="F21" s="26">
        <f t="shared" si="0"/>
        <v>415687.0499999998</v>
      </c>
    </row>
    <row r="22" spans="1:6" ht="24">
      <c r="A22" s="56" t="s">
        <v>91</v>
      </c>
      <c r="B22" s="19" t="s">
        <v>87</v>
      </c>
      <c r="C22" s="23" t="s">
        <v>92</v>
      </c>
      <c r="D22" s="18">
        <f>D23</f>
        <v>7406226.81</v>
      </c>
      <c r="E22" s="16">
        <f t="shared" si="2"/>
        <v>6990539.76</v>
      </c>
      <c r="F22" s="29">
        <f t="shared" si="0"/>
        <v>415687.0499999998</v>
      </c>
    </row>
    <row r="23" spans="1:6" ht="24.75" thickBot="1">
      <c r="A23" s="59" t="s">
        <v>93</v>
      </c>
      <c r="B23" s="22" t="s">
        <v>87</v>
      </c>
      <c r="C23" s="25" t="s">
        <v>94</v>
      </c>
      <c r="D23" s="60">
        <v>7406226.81</v>
      </c>
      <c r="E23" s="61">
        <v>6990539.76</v>
      </c>
      <c r="F23" s="30">
        <v>3804166.76</v>
      </c>
    </row>
    <row r="24" spans="1:6" ht="15">
      <c r="A24" s="37"/>
      <c r="B24" s="38"/>
      <c r="C24" s="38"/>
      <c r="D24" s="6"/>
      <c r="E24" s="6"/>
      <c r="F24" s="39"/>
    </row>
    <row r="25" spans="1:6" ht="15">
      <c r="A25" s="37"/>
      <c r="B25" s="38"/>
      <c r="C25" s="38"/>
      <c r="D25" s="6"/>
      <c r="E25" s="6"/>
      <c r="F25" s="39"/>
    </row>
    <row r="26" spans="1:6" ht="12" customHeight="1">
      <c r="A26" s="2"/>
      <c r="B26" s="4"/>
      <c r="C26" s="3"/>
      <c r="D26" s="2"/>
      <c r="E26" s="3"/>
      <c r="F26" s="2"/>
    </row>
    <row r="27" spans="1:5" ht="24" customHeight="1">
      <c r="A27" s="36"/>
      <c r="B27" s="36"/>
      <c r="C27" s="36"/>
      <c r="D27" s="36"/>
      <c r="E27" s="36"/>
    </row>
    <row r="28" ht="8.25" customHeight="1"/>
    <row r="30" spans="1:4" ht="20.25" customHeight="1">
      <c r="A30" s="36"/>
      <c r="B30" s="36"/>
      <c r="C30" s="36"/>
      <c r="D30" s="36"/>
    </row>
  </sheetData>
  <sheetProtection/>
  <mergeCells count="4">
    <mergeCell ref="A4:E4"/>
    <mergeCell ref="B2:F2"/>
    <mergeCell ref="A3:F3"/>
    <mergeCell ref="A6:F6"/>
  </mergeCells>
  <printOptions/>
  <pageMargins left="0.7" right="0.27" top="0.75" bottom="0.75" header="0.3" footer="0.3"/>
  <pageSetup fitToHeight="1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2017-01-16T06:16:35Z</cp:lastPrinted>
  <dcterms:created xsi:type="dcterms:W3CDTF">2006-09-28T05:33:49Z</dcterms:created>
  <dcterms:modified xsi:type="dcterms:W3CDTF">2020-03-06T05:01:21Z</dcterms:modified>
  <cp:category/>
  <cp:version/>
  <cp:contentType/>
  <cp:contentStatus/>
</cp:coreProperties>
</file>